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xl/media/image7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Tabelle1" sheetId="1" state="visible" r:id="rId2"/>
    <sheet name="Tabelle2" sheetId="2" state="visible" r:id="rId3"/>
    <sheet name="Tabelle3" sheetId="3" state="visible" r:id="rId4"/>
    <sheet name="Tabelle4" sheetId="4" state="visible" r:id="rId5"/>
    <sheet name="Tabelle5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<sst xmlns="http://schemas.openxmlformats.org/spreadsheetml/2006/main" count="299" uniqueCount="47">
  <si>
    <r>
      <rPr>
        <b val="true"/>
        <sz val="14"/>
        <color rgb="FF2F5597"/>
        <rFont val="Calibri"/>
        <family val="2"/>
        <charset val="1"/>
      </rPr>
      <t xml:space="preserve">TYP I</t>
    </r>
    <r>
      <rPr>
        <b val="true"/>
        <sz val="14"/>
        <color rgb="FF000000"/>
        <rFont val="Calibri"/>
        <family val="2"/>
        <charset val="1"/>
      </rPr>
      <t xml:space="preserve"> </t>
    </r>
    <r>
      <rPr>
        <b val="true"/>
        <sz val="14"/>
        <color rgb="FF2F5597"/>
        <rFont val="Calibri"/>
        <family val="2"/>
        <charset val="1"/>
      </rPr>
      <t xml:space="preserve">Auflager rechts und links</t>
    </r>
  </si>
  <si>
    <t xml:space="preserve">Trittstufe Betonwerkstein</t>
  </si>
  <si>
    <t xml:space="preserve">1,00 m Länge</t>
  </si>
  <si>
    <t xml:space="preserve">Stufenlänge</t>
  </si>
  <si>
    <t xml:space="preserve">mm</t>
  </si>
  <si>
    <t xml:space="preserve">Einrückmaß</t>
  </si>
  <si>
    <t xml:space="preserve">Auflager</t>
  </si>
  <si>
    <t xml:space="preserve">Auflagerabstand</t>
  </si>
  <si>
    <t xml:space="preserve">Trittbreite</t>
  </si>
  <si>
    <t xml:space="preserve">Stufendicke</t>
  </si>
  <si>
    <t xml:space="preserve">Mittelwert Normprüfung oder gem.</t>
  </si>
  <si>
    <t xml:space="preserve">Biegefestigkeit vorh. Eigenprüfung</t>
  </si>
  <si>
    <r>
      <rPr>
        <sz val="11"/>
        <color rgb="FF000000"/>
        <rFont val="Calibri"/>
        <family val="2"/>
        <charset val="1"/>
      </rPr>
      <t xml:space="preserve">N/mm</t>
    </r>
    <r>
      <rPr>
        <vertAlign val="superscript"/>
        <sz val="11"/>
        <color rgb="FF000000"/>
        <rFont val="Calibri"/>
        <family val="2"/>
        <charset val="1"/>
      </rPr>
      <t xml:space="preserve">2</t>
    </r>
  </si>
  <si>
    <t xml:space="preserve">Typenblatt Hersteller</t>
  </si>
  <si>
    <t xml:space="preserve">Biegefestigkeit MW (DIN 18500)</t>
  </si>
  <si>
    <t xml:space="preserve">N/mm2</t>
  </si>
  <si>
    <t xml:space="preserve">char. Wert / Mittelwert</t>
  </si>
  <si>
    <t xml:space="preserve">char. Biegefestigkeit</t>
  </si>
  <si>
    <r>
      <rPr>
        <sz val="11"/>
        <color rgb="FF000000"/>
        <rFont val="Calibri"/>
        <family val="2"/>
        <charset val="1"/>
      </rPr>
      <t xml:space="preserve">Herstellerangabe Typenblatt = </t>
    </r>
    <r>
      <rPr>
        <b val="true"/>
        <i val="true"/>
        <sz val="11"/>
        <color rgb="FFFF0000"/>
        <rFont val="Calibri"/>
        <family val="2"/>
        <charset val="1"/>
      </rPr>
      <t xml:space="preserve">Faktor 1,0</t>
    </r>
  </si>
  <si>
    <r>
      <rPr>
        <sz val="11"/>
        <color rgb="FF000000"/>
        <rFont val="Calibri"/>
        <family val="2"/>
        <charset val="1"/>
      </rPr>
      <t xml:space="preserve">Faktor Bestätigung (0,9 oder </t>
    </r>
    <r>
      <rPr>
        <b val="true"/>
        <i val="true"/>
        <sz val="11"/>
        <color rgb="FFFF0000"/>
        <rFont val="Calibri"/>
        <family val="2"/>
        <charset val="1"/>
      </rPr>
      <t xml:space="preserve">1,0</t>
    </r>
    <r>
      <rPr>
        <sz val="11"/>
        <color rgb="FF000000"/>
        <rFont val="Calibri"/>
        <family val="2"/>
        <charset val="1"/>
      </rPr>
      <t xml:space="preserve">)</t>
    </r>
  </si>
  <si>
    <t xml:space="preserve">char. Widerstand Biegefestigkeit</t>
  </si>
  <si>
    <r>
      <rPr>
        <sz val="11"/>
        <color rgb="FF000000"/>
        <rFont val="Calibri"/>
        <family val="2"/>
        <charset val="1"/>
      </rPr>
      <t xml:space="preserve">Herstellerangabe Typenblatt = </t>
    </r>
    <r>
      <rPr>
        <b val="true"/>
        <i val="true"/>
        <sz val="11"/>
        <color rgb="FFFF0000"/>
        <rFont val="Calibri"/>
        <family val="2"/>
        <charset val="1"/>
      </rPr>
      <t xml:space="preserve">Biegefestigkeit</t>
    </r>
  </si>
  <si>
    <r>
      <rPr>
        <b val="true"/>
        <i val="true"/>
        <sz val="11"/>
        <color rgb="FFFF0000"/>
        <rFont val="Calibri"/>
        <family val="2"/>
        <charset val="1"/>
      </rPr>
      <t xml:space="preserve">N/mm</t>
    </r>
    <r>
      <rPr>
        <b val="true"/>
        <i val="true"/>
        <vertAlign val="superscript"/>
        <sz val="11"/>
        <color rgb="FFFF0000"/>
        <rFont val="Calibri"/>
        <family val="2"/>
        <charset val="1"/>
      </rPr>
      <t xml:space="preserve">2</t>
    </r>
  </si>
  <si>
    <t xml:space="preserve">alle Treppen DIN EN 1991-1-1:2010-12 </t>
  </si>
  <si>
    <r>
      <rPr>
        <sz val="11"/>
        <color rgb="FF000000"/>
        <rFont val="Calibri"/>
        <family val="2"/>
        <charset val="1"/>
      </rPr>
      <t xml:space="preserve">Flächenbelastung q</t>
    </r>
    <r>
      <rPr>
        <vertAlign val="subscript"/>
        <sz val="11"/>
        <color rgb="FF000000"/>
        <rFont val="Calibri"/>
        <family val="2"/>
        <charset val="1"/>
      </rPr>
      <t xml:space="preserve">k</t>
    </r>
  </si>
  <si>
    <r>
      <rPr>
        <sz val="11"/>
        <color rgb="FF000000"/>
        <rFont val="Calibri"/>
        <family val="2"/>
        <charset val="1"/>
      </rPr>
      <t xml:space="preserve">kN/m</t>
    </r>
    <r>
      <rPr>
        <vertAlign val="superscript"/>
        <sz val="11"/>
        <color rgb="FF000000"/>
        <rFont val="Calibri"/>
        <family val="2"/>
        <charset val="1"/>
      </rPr>
      <t xml:space="preserve">2</t>
    </r>
  </si>
  <si>
    <t xml:space="preserve">Normale Treppen DIN EN 1991-1-1:2010-12 T1/T2</t>
  </si>
  <si>
    <r>
      <rPr>
        <sz val="11"/>
        <color rgb="FF000000"/>
        <rFont val="Calibri"/>
        <family val="2"/>
        <charset val="1"/>
      </rPr>
      <t xml:space="preserve">Punktbelastung Q</t>
    </r>
    <r>
      <rPr>
        <vertAlign val="subscript"/>
        <sz val="11"/>
        <color rgb="FF000000"/>
        <rFont val="Calibri"/>
        <family val="2"/>
        <charset val="1"/>
      </rPr>
      <t xml:space="preserve">k</t>
    </r>
  </si>
  <si>
    <t xml:space="preserve">kN</t>
  </si>
  <si>
    <t xml:space="preserve">Rohdichte Stufe</t>
  </si>
  <si>
    <r>
      <rPr>
        <sz val="11"/>
        <color rgb="FF000000"/>
        <rFont val="Calibri"/>
        <family val="2"/>
        <charset val="1"/>
      </rPr>
      <t xml:space="preserve">kN/m</t>
    </r>
    <r>
      <rPr>
        <vertAlign val="superscript"/>
        <sz val="11"/>
        <color rgb="FF000000"/>
        <rFont val="Calibri"/>
        <family val="2"/>
        <charset val="1"/>
      </rPr>
      <t xml:space="preserve">3</t>
    </r>
  </si>
  <si>
    <t xml:space="preserve">Eigenlast Stufe</t>
  </si>
  <si>
    <t xml:space="preserve">kN/m</t>
  </si>
  <si>
    <t xml:space="preserve">Biegemoment Eigenlast</t>
  </si>
  <si>
    <t xml:space="preserve">Nm</t>
  </si>
  <si>
    <t xml:space="preserve">Biegemoment Flächenbelastung</t>
  </si>
  <si>
    <t xml:space="preserve">Biegemoment Punktbelastung</t>
  </si>
  <si>
    <t xml:space="preserve">max. Biegespannung</t>
  </si>
  <si>
    <t xml:space="preserve">vorhandene Sicherheit</t>
  </si>
  <si>
    <t xml:space="preserve">erforderliche Sicherheit</t>
  </si>
  <si>
    <r>
      <rPr>
        <b val="true"/>
        <sz val="14"/>
        <color rgb="FF2F5597"/>
        <rFont val="Calibri"/>
        <family val="2"/>
        <charset val="1"/>
      </rPr>
      <t xml:space="preserve">TYP II</t>
    </r>
    <r>
      <rPr>
        <b val="true"/>
        <sz val="14"/>
        <color rgb="FF000000"/>
        <rFont val="Calibri"/>
        <family val="2"/>
        <charset val="1"/>
      </rPr>
      <t xml:space="preserve"> </t>
    </r>
    <r>
      <rPr>
        <b val="true"/>
        <sz val="14"/>
        <color rgb="FF2F5597"/>
        <rFont val="Calibri"/>
        <family val="2"/>
        <charset val="1"/>
      </rPr>
      <t xml:space="preserve">Auflager rechts und links eingerückt</t>
    </r>
  </si>
  <si>
    <t xml:space="preserve">1,10 m Länge</t>
  </si>
  <si>
    <t xml:space="preserve">1,20 m Länge</t>
  </si>
  <si>
    <t xml:space="preserve">1,30 m Länge</t>
  </si>
  <si>
    <t xml:space="preserve">Die Sicherheit ist nicht mehr 1,5! Bedenken! Dicke ev. 5cm!</t>
  </si>
  <si>
    <t xml:space="preserve">1,40 m Länge</t>
  </si>
  <si>
    <t xml:space="preserve">Die Sicherheit ist nicht mehr 1,5! Bedenken! Dicke = 5cm!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</si>
</sst>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0.00"/>
    <numFmt numFmtId="167" formatCode="0.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2F5597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b val="true"/>
      <i val="true"/>
      <sz val="11"/>
      <color rgb="FFFF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i val="true"/>
      <vertAlign val="superscript"/>
      <sz val="11"/>
      <color rgb="FFFF0000"/>
      <name val="Calibri"/>
      <family val="2"/>
      <charset val="1"/>
    </font>
    <font>
      <vertAlign val="subscript"/>
      <sz val="11"/>
      <color rgb="FF000000"/>
      <name val="Calibri"/>
      <family val="2"/>
      <charset val="1"/>
    </font>
    <font>
      <sz val="8"/>
      <color rgb="FF000000"/>
      <name val="Calibri"/>
      <family val="0"/>
    </font>
    <font>
      <b val="true"/>
      <sz val="11"/>
      <color rgb="FFFF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8FAADC"/>
        <bgColor rgb="FF969696"/>
      </patternFill>
    </fill>
    <fill>
      <patternFill patternType="solid">
        <fgColor rgb="FFC5E0B4"/>
        <bgColor rgb="FFA9D18E"/>
      </patternFill>
    </fill>
    <fill>
      <patternFill patternType="solid">
        <fgColor rgb="FFB4C7E7"/>
        <bgColor rgb="FFCCCCFF"/>
      </patternFill>
    </fill>
    <fill>
      <patternFill patternType="solid">
        <fgColor rgb="FFA9D18E"/>
        <bgColor rgb="FFC5E0B4"/>
      </patternFill>
    </fill>
    <fill>
      <patternFill patternType="solid">
        <fgColor rgb="FFFF7C80"/>
        <bgColor rgb="FFFF99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7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8FAADC"/>
      <rgbColor rgb="FF993366"/>
      <rgbColor rgb="FFFFFFCC"/>
      <rgbColor rgb="FFCCFFFF"/>
      <rgbColor rgb="FF660066"/>
      <rgbColor rgb="FFFF7C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A9D1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6.png"/><Relationship Id="rId2" Type="http://schemas.openxmlformats.org/officeDocument/2006/relationships/image" Target="../media/image7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3</xdr:row>
      <xdr:rowOff>0</xdr:rowOff>
    </xdr:from>
    <xdr:to>
      <xdr:col>1</xdr:col>
      <xdr:colOff>2773440</xdr:colOff>
      <xdr:row>9</xdr:row>
      <xdr:rowOff>158400</xdr:rowOff>
    </xdr:to>
    <xdr:pic>
      <xdr:nvPicPr>
        <xdr:cNvPr id="0" name="Grafik 3" descr=""/>
        <xdr:cNvPicPr/>
      </xdr:nvPicPr>
      <xdr:blipFill>
        <a:blip r:embed="rId1"/>
        <a:stretch/>
      </xdr:blipFill>
      <xdr:spPr>
        <a:xfrm>
          <a:off x="164520" y="628560"/>
          <a:ext cx="2773440" cy="1244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38160</xdr:colOff>
      <xdr:row>8</xdr:row>
      <xdr:rowOff>106560</xdr:rowOff>
    </xdr:from>
    <xdr:to>
      <xdr:col>1</xdr:col>
      <xdr:colOff>2634840</xdr:colOff>
      <xdr:row>9</xdr:row>
      <xdr:rowOff>142920</xdr:rowOff>
    </xdr:to>
    <xdr:pic>
      <xdr:nvPicPr>
        <xdr:cNvPr id="1" name="Grafik 4" descr=""/>
        <xdr:cNvPicPr/>
      </xdr:nvPicPr>
      <xdr:blipFill>
        <a:blip r:embed="rId2"/>
        <a:stretch/>
      </xdr:blipFill>
      <xdr:spPr>
        <a:xfrm>
          <a:off x="202680" y="1640160"/>
          <a:ext cx="2596680" cy="217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2</xdr:row>
      <xdr:rowOff>0</xdr:rowOff>
    </xdr:from>
    <xdr:to>
      <xdr:col>1</xdr:col>
      <xdr:colOff>2879640</xdr:colOff>
      <xdr:row>7</xdr:row>
      <xdr:rowOff>30240</xdr:rowOff>
    </xdr:to>
    <xdr:pic>
      <xdr:nvPicPr>
        <xdr:cNvPr id="2" name="Grafik 7" descr=""/>
        <xdr:cNvPicPr/>
      </xdr:nvPicPr>
      <xdr:blipFill>
        <a:blip r:embed="rId1"/>
        <a:stretch/>
      </xdr:blipFill>
      <xdr:spPr>
        <a:xfrm>
          <a:off x="164520" y="447840"/>
          <a:ext cx="2879640" cy="934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293760</xdr:colOff>
      <xdr:row>7</xdr:row>
      <xdr:rowOff>38160</xdr:rowOff>
    </xdr:from>
    <xdr:to>
      <xdr:col>1</xdr:col>
      <xdr:colOff>2601720</xdr:colOff>
      <xdr:row>8</xdr:row>
      <xdr:rowOff>48960</xdr:rowOff>
    </xdr:to>
    <xdr:sp>
      <xdr:nvSpPr>
        <xdr:cNvPr id="3" name="Textfeld 8"/>
        <xdr:cNvSpPr/>
      </xdr:nvSpPr>
      <xdr:spPr>
        <a:xfrm>
          <a:off x="458280" y="1390680"/>
          <a:ext cx="2307960" cy="1918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horzOverflow="clip" vertOverflow="clip" lIns="90000" rIns="90000" tIns="45000" bIns="45000" anchor="t">
          <a:spAutoFit/>
        </a:bodyPr>
        <a:p>
          <a:pPr>
            <a:lnSpc>
              <a:spcPct val="100000"/>
            </a:lnSpc>
          </a:pPr>
          <a:r>
            <a:rPr b="0" lang="de-DE" sz="800" spc="-1" strike="noStrike">
              <a:solidFill>
                <a:srgbClr val="000000"/>
              </a:solidFill>
              <a:latin typeface="Calibri"/>
            </a:rPr>
            <a:t>100   -   150    -         Auflagerabstand     -  150   -  100</a:t>
          </a:r>
          <a:endParaRPr b="0" lang="de-DE" sz="800" spc="-1" strike="noStrike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2</xdr:row>
      <xdr:rowOff>0</xdr:rowOff>
    </xdr:from>
    <xdr:to>
      <xdr:col>1</xdr:col>
      <xdr:colOff>2879640</xdr:colOff>
      <xdr:row>7</xdr:row>
      <xdr:rowOff>30240</xdr:rowOff>
    </xdr:to>
    <xdr:pic>
      <xdr:nvPicPr>
        <xdr:cNvPr id="4" name="Grafik 5" descr=""/>
        <xdr:cNvPicPr/>
      </xdr:nvPicPr>
      <xdr:blipFill>
        <a:blip r:embed="rId1"/>
        <a:stretch/>
      </xdr:blipFill>
      <xdr:spPr>
        <a:xfrm>
          <a:off x="164520" y="447840"/>
          <a:ext cx="2879640" cy="934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267840</xdr:colOff>
      <xdr:row>7</xdr:row>
      <xdr:rowOff>38160</xdr:rowOff>
    </xdr:from>
    <xdr:to>
      <xdr:col>1</xdr:col>
      <xdr:colOff>2575800</xdr:colOff>
      <xdr:row>8</xdr:row>
      <xdr:rowOff>48960</xdr:rowOff>
    </xdr:to>
    <xdr:sp>
      <xdr:nvSpPr>
        <xdr:cNvPr id="5" name="Textfeld 6"/>
        <xdr:cNvSpPr/>
      </xdr:nvSpPr>
      <xdr:spPr>
        <a:xfrm>
          <a:off x="432360" y="1390680"/>
          <a:ext cx="2307960" cy="1918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horzOverflow="clip" vertOverflow="clip" lIns="90000" rIns="90000" tIns="45000" bIns="45000" anchor="t">
          <a:spAutoFit/>
        </a:bodyPr>
        <a:p>
          <a:pPr>
            <a:lnSpc>
              <a:spcPct val="100000"/>
            </a:lnSpc>
          </a:pPr>
          <a:r>
            <a:rPr b="0" lang="de-DE" sz="800" spc="-1" strike="noStrike">
              <a:solidFill>
                <a:srgbClr val="000000"/>
              </a:solidFill>
              <a:latin typeface="Calibri"/>
            </a:rPr>
            <a:t>150   -   150    -         Auflagerabstand     -  150   -  150</a:t>
          </a:r>
          <a:endParaRPr b="0" lang="de-DE" sz="800" spc="-1" strike="noStrike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2</xdr:row>
      <xdr:rowOff>0</xdr:rowOff>
    </xdr:from>
    <xdr:to>
      <xdr:col>1</xdr:col>
      <xdr:colOff>2879640</xdr:colOff>
      <xdr:row>7</xdr:row>
      <xdr:rowOff>30240</xdr:rowOff>
    </xdr:to>
    <xdr:pic>
      <xdr:nvPicPr>
        <xdr:cNvPr id="6" name="Grafik 1" descr=""/>
        <xdr:cNvPicPr/>
      </xdr:nvPicPr>
      <xdr:blipFill>
        <a:blip r:embed="rId1"/>
        <a:stretch/>
      </xdr:blipFill>
      <xdr:spPr>
        <a:xfrm>
          <a:off x="164520" y="447840"/>
          <a:ext cx="2879640" cy="934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267840</xdr:colOff>
      <xdr:row>7</xdr:row>
      <xdr:rowOff>38160</xdr:rowOff>
    </xdr:from>
    <xdr:to>
      <xdr:col>1</xdr:col>
      <xdr:colOff>2575800</xdr:colOff>
      <xdr:row>8</xdr:row>
      <xdr:rowOff>48960</xdr:rowOff>
    </xdr:to>
    <xdr:sp>
      <xdr:nvSpPr>
        <xdr:cNvPr id="7" name="Textfeld 2"/>
        <xdr:cNvSpPr/>
      </xdr:nvSpPr>
      <xdr:spPr>
        <a:xfrm>
          <a:off x="432360" y="1390680"/>
          <a:ext cx="2307960" cy="1918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horzOverflow="clip" vertOverflow="clip" lIns="90000" rIns="90000" tIns="45000" bIns="45000" anchor="t">
          <a:spAutoFit/>
        </a:bodyPr>
        <a:p>
          <a:pPr>
            <a:lnSpc>
              <a:spcPct val="100000"/>
            </a:lnSpc>
          </a:pPr>
          <a:r>
            <a:rPr b="0" lang="de-DE" sz="800" spc="-1" strike="noStrike">
              <a:solidFill>
                <a:srgbClr val="000000"/>
              </a:solidFill>
              <a:latin typeface="Calibri"/>
            </a:rPr>
            <a:t>150   -   150    -         Auflagerabstand     -  150   -  150</a:t>
          </a:r>
          <a:endParaRPr b="0" lang="de-DE" sz="800" spc="-1" strike="noStrike"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2</xdr:row>
      <xdr:rowOff>0</xdr:rowOff>
    </xdr:from>
    <xdr:to>
      <xdr:col>1</xdr:col>
      <xdr:colOff>2879640</xdr:colOff>
      <xdr:row>7</xdr:row>
      <xdr:rowOff>30240</xdr:rowOff>
    </xdr:to>
    <xdr:pic>
      <xdr:nvPicPr>
        <xdr:cNvPr id="8" name="Grafik 1" descr=""/>
        <xdr:cNvPicPr/>
      </xdr:nvPicPr>
      <xdr:blipFill>
        <a:blip r:embed="rId1"/>
        <a:stretch/>
      </xdr:blipFill>
      <xdr:spPr>
        <a:xfrm>
          <a:off x="164520" y="447840"/>
          <a:ext cx="2879640" cy="934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267840</xdr:colOff>
      <xdr:row>7</xdr:row>
      <xdr:rowOff>38160</xdr:rowOff>
    </xdr:from>
    <xdr:to>
      <xdr:col>1</xdr:col>
      <xdr:colOff>2575800</xdr:colOff>
      <xdr:row>8</xdr:row>
      <xdr:rowOff>48960</xdr:rowOff>
    </xdr:to>
    <xdr:sp>
      <xdr:nvSpPr>
        <xdr:cNvPr id="9" name="Textfeld 2"/>
        <xdr:cNvSpPr/>
      </xdr:nvSpPr>
      <xdr:spPr>
        <a:xfrm>
          <a:off x="432360" y="1390680"/>
          <a:ext cx="2307960" cy="1918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horzOverflow="clip" vertOverflow="clip" lIns="90000" rIns="90000" tIns="45000" bIns="45000" anchor="t">
          <a:spAutoFit/>
        </a:bodyPr>
        <a:p>
          <a:pPr>
            <a:lnSpc>
              <a:spcPct val="100000"/>
            </a:lnSpc>
          </a:pPr>
          <a:r>
            <a:rPr b="0" lang="de-DE" sz="800" spc="-1" strike="noStrike">
              <a:solidFill>
                <a:srgbClr val="000000"/>
              </a:solidFill>
              <a:latin typeface="Calibri"/>
            </a:rPr>
            <a:t>150   -   150    -         Auflagerabstand     -  150   -  150</a:t>
          </a:r>
          <a:endParaRPr b="0" lang="de-DE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205920</xdr:colOff>
      <xdr:row>8</xdr:row>
      <xdr:rowOff>83880</xdr:rowOff>
    </xdr:from>
    <xdr:to>
      <xdr:col>11</xdr:col>
      <xdr:colOff>243720</xdr:colOff>
      <xdr:row>8</xdr:row>
      <xdr:rowOff>91080</xdr:rowOff>
    </xdr:to>
    <xdr:sp>
      <xdr:nvSpPr>
        <xdr:cNvPr id="10" name="Gerade Verbindung mit Pfeil 4"/>
        <xdr:cNvSpPr/>
      </xdr:nvSpPr>
      <xdr:spPr>
        <a:xfrm>
          <a:off x="9232560" y="1617480"/>
          <a:ext cx="790920" cy="7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38100">
          <a:solidFill>
            <a:srgbClr val="ff0000"/>
          </a:solidFill>
          <a:tailEnd len="med" type="triangle" w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/>
      </xdr:style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2879640</xdr:colOff>
      <xdr:row>7</xdr:row>
      <xdr:rowOff>39960</xdr:rowOff>
    </xdr:to>
    <xdr:pic>
      <xdr:nvPicPr>
        <xdr:cNvPr id="11" name="Grafik 5" descr=""/>
        <xdr:cNvPicPr/>
      </xdr:nvPicPr>
      <xdr:blipFill>
        <a:blip r:embed="rId2"/>
        <a:stretch/>
      </xdr:blipFill>
      <xdr:spPr>
        <a:xfrm>
          <a:off x="164520" y="447840"/>
          <a:ext cx="2879640" cy="944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267840</xdr:colOff>
      <xdr:row>7</xdr:row>
      <xdr:rowOff>38160</xdr:rowOff>
    </xdr:from>
    <xdr:to>
      <xdr:col>1</xdr:col>
      <xdr:colOff>2575800</xdr:colOff>
      <xdr:row>8</xdr:row>
      <xdr:rowOff>48960</xdr:rowOff>
    </xdr:to>
    <xdr:sp>
      <xdr:nvSpPr>
        <xdr:cNvPr id="12" name="Textfeld 6"/>
        <xdr:cNvSpPr/>
      </xdr:nvSpPr>
      <xdr:spPr>
        <a:xfrm>
          <a:off x="432360" y="1390680"/>
          <a:ext cx="2307960" cy="1918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horzOverflow="clip" vertOverflow="clip" lIns="90000" rIns="90000" tIns="45000" bIns="45000" anchor="t">
          <a:spAutoFit/>
        </a:bodyPr>
        <a:p>
          <a:pPr>
            <a:lnSpc>
              <a:spcPct val="100000"/>
            </a:lnSpc>
          </a:pPr>
          <a:r>
            <a:rPr b="0" lang="de-DE" sz="800" spc="-1" strike="noStrike">
              <a:solidFill>
                <a:srgbClr val="000000"/>
              </a:solidFill>
              <a:latin typeface="Calibri"/>
            </a:rPr>
            <a:t>150   -   150    -         Auflagerabstand     -  150   -  150</a:t>
          </a:r>
          <a:endParaRPr b="0" lang="de-DE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205920</xdr:colOff>
      <xdr:row>8</xdr:row>
      <xdr:rowOff>83880</xdr:rowOff>
    </xdr:from>
    <xdr:to>
      <xdr:col>11</xdr:col>
      <xdr:colOff>243720</xdr:colOff>
      <xdr:row>8</xdr:row>
      <xdr:rowOff>91080</xdr:rowOff>
    </xdr:to>
    <xdr:sp>
      <xdr:nvSpPr>
        <xdr:cNvPr id="13" name="Gerade Verbindung mit Pfeil 7"/>
        <xdr:cNvSpPr/>
      </xdr:nvSpPr>
      <xdr:spPr>
        <a:xfrm>
          <a:off x="9232560" y="1617480"/>
          <a:ext cx="790920" cy="7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38100">
          <a:solidFill>
            <a:srgbClr val="ff0000"/>
          </a:solidFill>
          <a:tailEnd len="med" type="triangle" w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J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31" activeCellId="0" sqref="F31"/>
    </sheetView>
  </sheetViews>
  <sheetFormatPr defaultColWidth="10.6875" defaultRowHeight="14.25" zeroHeight="false" outlineLevelRow="0" outlineLevelCol="0"/>
  <cols>
    <col collapsed="false" customWidth="true" hidden="false" outlineLevel="0" max="1" min="1" style="0" width="2.33"/>
    <col collapsed="false" customWidth="true" hidden="false" outlineLevel="0" max="2" min="2" style="0" width="43.56"/>
    <col collapsed="false" customWidth="true" hidden="false" outlineLevel="0" max="4" min="4" style="0" width="11.45"/>
  </cols>
  <sheetData>
    <row r="2" customFormat="false" ht="21" hidden="false" customHeight="false" outlineLevel="0" collapsed="false">
      <c r="B2" s="1" t="s">
        <v>0</v>
      </c>
      <c r="C2" s="2" t="s">
        <v>1</v>
      </c>
      <c r="F2" s="2" t="s">
        <v>2</v>
      </c>
    </row>
    <row r="4" customFormat="false" ht="14.25" hidden="false" customHeight="false" outlineLevel="0" collapsed="false">
      <c r="C4" s="0" t="s">
        <v>3</v>
      </c>
      <c r="F4" s="3" t="n">
        <v>1000</v>
      </c>
      <c r="G4" s="0" t="s">
        <v>4</v>
      </c>
    </row>
    <row r="5" customFormat="false" ht="14.25" hidden="false" customHeight="false" outlineLevel="0" collapsed="false">
      <c r="C5" s="0" t="s">
        <v>5</v>
      </c>
      <c r="F5" s="3" t="n">
        <v>50</v>
      </c>
      <c r="G5" s="0" t="s">
        <v>4</v>
      </c>
    </row>
    <row r="6" customFormat="false" ht="14.25" hidden="false" customHeight="false" outlineLevel="0" collapsed="false">
      <c r="C6" s="0" t="s">
        <v>6</v>
      </c>
      <c r="F6" s="3" t="n">
        <v>150</v>
      </c>
      <c r="G6" s="0" t="s">
        <v>4</v>
      </c>
    </row>
    <row r="7" customFormat="false" ht="14.25" hidden="false" customHeight="false" outlineLevel="0" collapsed="false">
      <c r="C7" s="0" t="s">
        <v>7</v>
      </c>
      <c r="F7" s="4" t="n">
        <f aca="false">F4-2*(F5+F6)</f>
        <v>600</v>
      </c>
      <c r="G7" s="0" t="s">
        <v>4</v>
      </c>
    </row>
    <row r="8" customFormat="false" ht="14.25" hidden="false" customHeight="false" outlineLevel="0" collapsed="false">
      <c r="C8" s="0" t="s">
        <v>8</v>
      </c>
      <c r="F8" s="3" t="n">
        <v>300</v>
      </c>
      <c r="G8" s="0" t="s">
        <v>4</v>
      </c>
    </row>
    <row r="9" customFormat="false" ht="14.25" hidden="false" customHeight="false" outlineLevel="0" collapsed="false">
      <c r="C9" s="0" t="s">
        <v>9</v>
      </c>
      <c r="F9" s="3" t="n">
        <v>40</v>
      </c>
      <c r="G9" s="0" t="s">
        <v>4</v>
      </c>
    </row>
    <row r="12" customFormat="false" ht="15.75" hidden="false" customHeight="false" outlineLevel="0" collapsed="false">
      <c r="B12" s="0" t="s">
        <v>10</v>
      </c>
      <c r="C12" s="0" t="s">
        <v>11</v>
      </c>
      <c r="F12" s="3" t="n">
        <v>9.6</v>
      </c>
      <c r="G12" s="0" t="s">
        <v>12</v>
      </c>
    </row>
    <row r="13" customFormat="false" ht="15" hidden="false" customHeight="false" outlineLevel="0" collapsed="false">
      <c r="B13" s="5" t="s">
        <v>13</v>
      </c>
      <c r="C13" s="0" t="s">
        <v>14</v>
      </c>
      <c r="D13" s="6"/>
      <c r="E13" s="6"/>
      <c r="F13" s="7" t="n">
        <v>8.5</v>
      </c>
      <c r="G13" s="5" t="s">
        <v>15</v>
      </c>
    </row>
    <row r="14" customFormat="false" ht="15" hidden="false" customHeight="false" outlineLevel="0" collapsed="false">
      <c r="C14" s="8" t="s">
        <v>16</v>
      </c>
      <c r="D14" s="9"/>
      <c r="E14" s="9"/>
      <c r="F14" s="10" t="n">
        <v>0.7</v>
      </c>
    </row>
    <row r="15" customFormat="false" ht="16.5" hidden="false" customHeight="false" outlineLevel="0" collapsed="false">
      <c r="C15" s="0" t="s">
        <v>17</v>
      </c>
      <c r="F15" s="0" t="n">
        <f aca="false">F12*F14</f>
        <v>6.72</v>
      </c>
      <c r="G15" s="0" t="s">
        <v>12</v>
      </c>
    </row>
    <row r="16" customFormat="false" ht="15" hidden="false" customHeight="false" outlineLevel="0" collapsed="false">
      <c r="B16" s="0" t="s">
        <v>18</v>
      </c>
      <c r="C16" s="11" t="s">
        <v>19</v>
      </c>
      <c r="D16" s="12"/>
      <c r="E16" s="12"/>
      <c r="F16" s="13" t="n">
        <v>0.9</v>
      </c>
    </row>
    <row r="17" customFormat="false" ht="5.25" hidden="false" customHeight="true" outlineLevel="0" collapsed="false"/>
    <row r="18" customFormat="false" ht="16.5" hidden="false" customHeight="false" outlineLevel="0" collapsed="false">
      <c r="C18" s="14" t="s">
        <v>20</v>
      </c>
      <c r="D18" s="15"/>
      <c r="E18" s="15"/>
      <c r="F18" s="16" t="n">
        <f aca="false">F16*F15</f>
        <v>6.048</v>
      </c>
      <c r="G18" s="17" t="s">
        <v>12</v>
      </c>
    </row>
    <row r="19" customFormat="false" ht="16.5" hidden="false" customHeight="false" outlineLevel="0" collapsed="false">
      <c r="B19" s="0" t="s">
        <v>21</v>
      </c>
      <c r="C19" s="18" t="s">
        <v>20</v>
      </c>
      <c r="D19" s="19"/>
      <c r="E19" s="19"/>
      <c r="F19" s="19" t="n">
        <f aca="false">F13*F14</f>
        <v>5.95</v>
      </c>
      <c r="G19" s="20" t="s">
        <v>22</v>
      </c>
    </row>
    <row r="20" customFormat="false" ht="14.25" hidden="false" customHeight="false" outlineLevel="0" collapsed="false">
      <c r="C20" s="21"/>
      <c r="D20" s="21"/>
      <c r="E20" s="21"/>
      <c r="F20" s="21"/>
      <c r="G20" s="21"/>
    </row>
    <row r="21" customFormat="false" ht="17.25" hidden="false" customHeight="false" outlineLevel="0" collapsed="false">
      <c r="B21" s="22" t="s">
        <v>23</v>
      </c>
      <c r="C21" s="0" t="s">
        <v>24</v>
      </c>
      <c r="F21" s="23" t="n">
        <v>5</v>
      </c>
      <c r="G21" s="0" t="s">
        <v>25</v>
      </c>
      <c r="J21" s="24"/>
    </row>
    <row r="22" customFormat="false" ht="15.75" hidden="false" customHeight="false" outlineLevel="0" collapsed="false">
      <c r="B22" s="22" t="s">
        <v>26</v>
      </c>
      <c r="C22" s="25" t="s">
        <v>27</v>
      </c>
      <c r="D22" s="26"/>
      <c r="E22" s="26"/>
      <c r="F22" s="27" t="n">
        <v>2</v>
      </c>
      <c r="G22" s="28" t="s">
        <v>28</v>
      </c>
    </row>
    <row r="23" customFormat="false" ht="15.75" hidden="false" customHeight="false" outlineLevel="0" collapsed="false">
      <c r="C23" s="29" t="s">
        <v>29</v>
      </c>
      <c r="D23" s="29"/>
      <c r="E23" s="29"/>
      <c r="F23" s="30" t="n">
        <v>24</v>
      </c>
      <c r="G23" s="29" t="s">
        <v>30</v>
      </c>
    </row>
    <row r="24" customFormat="false" ht="14.25" hidden="false" customHeight="false" outlineLevel="0" collapsed="false">
      <c r="C24" s="31" t="s">
        <v>31</v>
      </c>
      <c r="D24" s="31"/>
      <c r="E24" s="31"/>
      <c r="F24" s="32" t="n">
        <f aca="false">F23*F8*F9/1000000</f>
        <v>0.288</v>
      </c>
      <c r="G24" s="31" t="s">
        <v>32</v>
      </c>
    </row>
    <row r="25" customFormat="false" ht="6" hidden="false" customHeight="true" outlineLevel="0" collapsed="false"/>
    <row r="26" customFormat="false" ht="14.25" hidden="false" customHeight="false" outlineLevel="0" collapsed="false">
      <c r="C26" s="0" t="s">
        <v>33</v>
      </c>
      <c r="F26" s="33" t="n">
        <f aca="false">F24*F7*F7/8/1000</f>
        <v>12.96</v>
      </c>
      <c r="G26" s="0" t="s">
        <v>34</v>
      </c>
    </row>
    <row r="27" customFormat="false" ht="14.25" hidden="false" customHeight="false" outlineLevel="0" collapsed="false">
      <c r="C27" s="0" t="s">
        <v>35</v>
      </c>
      <c r="F27" s="33" t="n">
        <f aca="false">F21*F8*F7*F7/8/1000000</f>
        <v>67.5</v>
      </c>
      <c r="G27" s="0" t="s">
        <v>34</v>
      </c>
    </row>
    <row r="28" customFormat="false" ht="14.25" hidden="false" customHeight="false" outlineLevel="0" collapsed="false">
      <c r="C28" s="0" t="s">
        <v>36</v>
      </c>
      <c r="F28" s="33" t="n">
        <f aca="false">F22*F7/4</f>
        <v>300</v>
      </c>
      <c r="G28" s="0" t="s">
        <v>34</v>
      </c>
    </row>
    <row r="29" customFormat="false" ht="5.25" hidden="false" customHeight="true" outlineLevel="0" collapsed="false"/>
    <row r="30" customFormat="false" ht="16.5" hidden="false" customHeight="false" outlineLevel="0" collapsed="false">
      <c r="C30" s="14" t="s">
        <v>37</v>
      </c>
      <c r="D30" s="15"/>
      <c r="E30" s="15"/>
      <c r="F30" s="16" t="n">
        <f aca="false">(F26+MAX(F27:F28))*6000/F8/F9/F9</f>
        <v>3.912</v>
      </c>
      <c r="G30" s="17" t="s">
        <v>12</v>
      </c>
    </row>
    <row r="31" customFormat="false" ht="15" hidden="false" customHeight="false" outlineLevel="0" collapsed="false">
      <c r="C31" s="34" t="s">
        <v>38</v>
      </c>
      <c r="D31" s="35"/>
      <c r="E31" s="35"/>
      <c r="F31" s="36" t="n">
        <f aca="false">MIN(F18:F19)/F30</f>
        <v>1.52096114519427</v>
      </c>
    </row>
    <row r="32" customFormat="false" ht="15" hidden="false" customHeight="false" outlineLevel="0" collapsed="false">
      <c r="C32" s="8" t="s">
        <v>39</v>
      </c>
      <c r="D32" s="9"/>
      <c r="E32" s="9"/>
      <c r="F32" s="37" t="n">
        <v>1.5</v>
      </c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J32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B31" activeCellId="0" sqref="B31"/>
    </sheetView>
  </sheetViews>
  <sheetFormatPr defaultColWidth="10.6875" defaultRowHeight="14.25" zeroHeight="false" outlineLevelRow="0" outlineLevelCol="0"/>
  <cols>
    <col collapsed="false" customWidth="true" hidden="false" outlineLevel="0" max="1" min="1" style="0" width="2.33"/>
    <col collapsed="false" customWidth="true" hidden="false" outlineLevel="0" max="2" min="2" style="0" width="45.66"/>
    <col collapsed="false" customWidth="true" hidden="false" outlineLevel="0" max="4" min="4" style="0" width="11.45"/>
  </cols>
  <sheetData>
    <row r="2" customFormat="false" ht="21" hidden="false" customHeight="false" outlineLevel="0" collapsed="false">
      <c r="B2" s="1" t="s">
        <v>40</v>
      </c>
      <c r="C2" s="2" t="s">
        <v>1</v>
      </c>
      <c r="F2" s="2" t="s">
        <v>41</v>
      </c>
    </row>
    <row r="4" customFormat="false" ht="14.25" hidden="false" customHeight="false" outlineLevel="0" collapsed="false">
      <c r="C4" s="0" t="s">
        <v>3</v>
      </c>
      <c r="F4" s="3" t="n">
        <v>1100</v>
      </c>
      <c r="G4" s="0" t="s">
        <v>4</v>
      </c>
    </row>
    <row r="5" customFormat="false" ht="14.25" hidden="false" customHeight="false" outlineLevel="0" collapsed="false">
      <c r="C5" s="0" t="s">
        <v>5</v>
      </c>
      <c r="F5" s="3" t="n">
        <v>100</v>
      </c>
      <c r="G5" s="0" t="s">
        <v>4</v>
      </c>
    </row>
    <row r="6" customFormat="false" ht="14.25" hidden="false" customHeight="false" outlineLevel="0" collapsed="false">
      <c r="C6" s="0" t="s">
        <v>6</v>
      </c>
      <c r="F6" s="3" t="n">
        <v>150</v>
      </c>
      <c r="G6" s="0" t="s">
        <v>4</v>
      </c>
    </row>
    <row r="7" customFormat="false" ht="14.25" hidden="false" customHeight="false" outlineLevel="0" collapsed="false">
      <c r="C7" s="0" t="s">
        <v>7</v>
      </c>
      <c r="F7" s="4" t="n">
        <f aca="false">F4-2*(F5+F6)</f>
        <v>600</v>
      </c>
      <c r="G7" s="0" t="s">
        <v>4</v>
      </c>
    </row>
    <row r="8" customFormat="false" ht="14.25" hidden="false" customHeight="false" outlineLevel="0" collapsed="false">
      <c r="C8" s="0" t="s">
        <v>8</v>
      </c>
      <c r="F8" s="3" t="n">
        <v>300</v>
      </c>
      <c r="G8" s="0" t="s">
        <v>4</v>
      </c>
    </row>
    <row r="9" customFormat="false" ht="14.25" hidden="false" customHeight="false" outlineLevel="0" collapsed="false">
      <c r="C9" s="0" t="s">
        <v>9</v>
      </c>
      <c r="F9" s="3" t="n">
        <v>40</v>
      </c>
      <c r="G9" s="0" t="s">
        <v>4</v>
      </c>
    </row>
    <row r="12" customFormat="false" ht="15.75" hidden="false" customHeight="false" outlineLevel="0" collapsed="false">
      <c r="B12" s="0" t="s">
        <v>10</v>
      </c>
      <c r="C12" s="0" t="s">
        <v>11</v>
      </c>
      <c r="F12" s="3" t="n">
        <v>9.6</v>
      </c>
      <c r="G12" s="0" t="s">
        <v>12</v>
      </c>
    </row>
    <row r="13" customFormat="false" ht="15" hidden="false" customHeight="false" outlineLevel="0" collapsed="false">
      <c r="B13" s="5" t="s">
        <v>13</v>
      </c>
      <c r="C13" s="0" t="s">
        <v>14</v>
      </c>
      <c r="D13" s="6"/>
      <c r="E13" s="6"/>
      <c r="F13" s="7" t="n">
        <v>8.5</v>
      </c>
      <c r="G13" s="5" t="s">
        <v>15</v>
      </c>
    </row>
    <row r="14" customFormat="false" ht="15" hidden="false" customHeight="false" outlineLevel="0" collapsed="false">
      <c r="C14" s="8" t="s">
        <v>16</v>
      </c>
      <c r="D14" s="9"/>
      <c r="E14" s="9"/>
      <c r="F14" s="10" t="n">
        <v>0.7</v>
      </c>
    </row>
    <row r="15" customFormat="false" ht="16.5" hidden="false" customHeight="false" outlineLevel="0" collapsed="false">
      <c r="C15" s="0" t="s">
        <v>17</v>
      </c>
      <c r="F15" s="0" t="n">
        <f aca="false">F12*F14</f>
        <v>6.72</v>
      </c>
      <c r="G15" s="0" t="s">
        <v>12</v>
      </c>
    </row>
    <row r="16" customFormat="false" ht="15" hidden="false" customHeight="false" outlineLevel="0" collapsed="false">
      <c r="B16" s="0" t="s">
        <v>18</v>
      </c>
      <c r="C16" s="11" t="s">
        <v>19</v>
      </c>
      <c r="D16" s="12"/>
      <c r="E16" s="12"/>
      <c r="F16" s="13" t="n">
        <v>0.9</v>
      </c>
    </row>
    <row r="17" customFormat="false" ht="15" hidden="false" customHeight="false" outlineLevel="0" collapsed="false"/>
    <row r="18" customFormat="false" ht="16.5" hidden="false" customHeight="false" outlineLevel="0" collapsed="false">
      <c r="C18" s="14" t="s">
        <v>20</v>
      </c>
      <c r="D18" s="15"/>
      <c r="E18" s="15"/>
      <c r="F18" s="16" t="n">
        <f aca="false">F16*F15</f>
        <v>6.048</v>
      </c>
      <c r="G18" s="17" t="s">
        <v>12</v>
      </c>
    </row>
    <row r="19" customFormat="false" ht="16.5" hidden="false" customHeight="false" outlineLevel="0" collapsed="false">
      <c r="B19" s="0" t="s">
        <v>21</v>
      </c>
      <c r="C19" s="18" t="s">
        <v>20</v>
      </c>
      <c r="D19" s="19"/>
      <c r="E19" s="19"/>
      <c r="F19" s="19" t="n">
        <f aca="false">F13*F14</f>
        <v>5.95</v>
      </c>
      <c r="G19" s="20" t="s">
        <v>22</v>
      </c>
    </row>
    <row r="20" customFormat="false" ht="14.25" hidden="false" customHeight="false" outlineLevel="0" collapsed="false">
      <c r="C20" s="21"/>
      <c r="D20" s="21"/>
      <c r="E20" s="21"/>
      <c r="F20" s="21"/>
      <c r="G20" s="21"/>
    </row>
    <row r="21" customFormat="false" ht="17.25" hidden="false" customHeight="false" outlineLevel="0" collapsed="false">
      <c r="B21" s="22" t="s">
        <v>23</v>
      </c>
      <c r="C21" s="0" t="s">
        <v>24</v>
      </c>
      <c r="F21" s="23" t="n">
        <v>5</v>
      </c>
      <c r="G21" s="0" t="s">
        <v>25</v>
      </c>
      <c r="J21" s="24"/>
    </row>
    <row r="22" customFormat="false" ht="15.75" hidden="false" customHeight="false" outlineLevel="0" collapsed="false">
      <c r="B22" s="22" t="s">
        <v>26</v>
      </c>
      <c r="C22" s="25" t="s">
        <v>27</v>
      </c>
      <c r="D22" s="26"/>
      <c r="E22" s="26"/>
      <c r="F22" s="27" t="n">
        <v>2</v>
      </c>
      <c r="G22" s="28" t="s">
        <v>28</v>
      </c>
    </row>
    <row r="23" customFormat="false" ht="15.75" hidden="false" customHeight="false" outlineLevel="0" collapsed="false">
      <c r="C23" s="29" t="s">
        <v>29</v>
      </c>
      <c r="D23" s="29"/>
      <c r="E23" s="29"/>
      <c r="F23" s="30" t="n">
        <v>24</v>
      </c>
      <c r="G23" s="29" t="s">
        <v>30</v>
      </c>
    </row>
    <row r="24" customFormat="false" ht="14.25" hidden="false" customHeight="false" outlineLevel="0" collapsed="false">
      <c r="C24" s="31" t="s">
        <v>31</v>
      </c>
      <c r="D24" s="31"/>
      <c r="E24" s="31"/>
      <c r="F24" s="32" t="n">
        <f aca="false">F23*F8*F9/1000000</f>
        <v>0.288</v>
      </c>
      <c r="G24" s="31" t="s">
        <v>32</v>
      </c>
    </row>
    <row r="26" customFormat="false" ht="14.25" hidden="false" customHeight="false" outlineLevel="0" collapsed="false">
      <c r="C26" s="0" t="s">
        <v>33</v>
      </c>
      <c r="F26" s="33" t="n">
        <f aca="false">F24*F7*F7/8/1000</f>
        <v>12.96</v>
      </c>
      <c r="G26" s="0" t="s">
        <v>34</v>
      </c>
    </row>
    <row r="27" customFormat="false" ht="14.25" hidden="false" customHeight="false" outlineLevel="0" collapsed="false">
      <c r="C27" s="0" t="s">
        <v>35</v>
      </c>
      <c r="F27" s="33" t="n">
        <f aca="false">F21*F8*F7*F7/8/1000000</f>
        <v>67.5</v>
      </c>
      <c r="G27" s="0" t="s">
        <v>34</v>
      </c>
    </row>
    <row r="28" customFormat="false" ht="14.25" hidden="false" customHeight="false" outlineLevel="0" collapsed="false">
      <c r="C28" s="0" t="s">
        <v>36</v>
      </c>
      <c r="F28" s="33" t="n">
        <f aca="false">F22*F7/4</f>
        <v>300</v>
      </c>
      <c r="G28" s="0" t="s">
        <v>34</v>
      </c>
    </row>
    <row r="29" customFormat="false" ht="15" hidden="false" customHeight="false" outlineLevel="0" collapsed="false"/>
    <row r="30" customFormat="false" ht="16.5" hidden="false" customHeight="false" outlineLevel="0" collapsed="false">
      <c r="C30" s="14" t="s">
        <v>37</v>
      </c>
      <c r="D30" s="15"/>
      <c r="E30" s="15"/>
      <c r="F30" s="16" t="n">
        <f aca="false">(F26+MAX(F27:F28))*6000/F8/F9/F9</f>
        <v>3.912</v>
      </c>
      <c r="G30" s="17" t="s">
        <v>12</v>
      </c>
    </row>
    <row r="31" customFormat="false" ht="15" hidden="false" customHeight="false" outlineLevel="0" collapsed="false">
      <c r="C31" s="34" t="s">
        <v>38</v>
      </c>
      <c r="D31" s="35"/>
      <c r="E31" s="35"/>
      <c r="F31" s="36" t="n">
        <f aca="false">MIN(F18:F19)/F30</f>
        <v>1.52096114519427</v>
      </c>
    </row>
    <row r="32" customFormat="false" ht="15" hidden="false" customHeight="false" outlineLevel="0" collapsed="false">
      <c r="C32" s="8" t="s">
        <v>39</v>
      </c>
      <c r="D32" s="9"/>
      <c r="E32" s="9"/>
      <c r="F32" s="37" t="n">
        <v>1.5</v>
      </c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J32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F31" activeCellId="0" sqref="F31"/>
    </sheetView>
  </sheetViews>
  <sheetFormatPr defaultColWidth="10.6875" defaultRowHeight="14.25" zeroHeight="false" outlineLevelRow="0" outlineLevelCol="0"/>
  <cols>
    <col collapsed="false" customWidth="true" hidden="false" outlineLevel="0" max="1" min="1" style="0" width="2.33"/>
    <col collapsed="false" customWidth="true" hidden="false" outlineLevel="0" max="2" min="2" style="0" width="45.66"/>
    <col collapsed="false" customWidth="true" hidden="false" outlineLevel="0" max="4" min="4" style="0" width="11.45"/>
  </cols>
  <sheetData>
    <row r="2" customFormat="false" ht="21" hidden="false" customHeight="false" outlineLevel="0" collapsed="false">
      <c r="B2" s="1" t="s">
        <v>40</v>
      </c>
      <c r="C2" s="2" t="s">
        <v>1</v>
      </c>
      <c r="F2" s="2" t="s">
        <v>42</v>
      </c>
    </row>
    <row r="4" customFormat="false" ht="14.25" hidden="false" customHeight="false" outlineLevel="0" collapsed="false">
      <c r="C4" s="0" t="s">
        <v>3</v>
      </c>
      <c r="F4" s="3" t="n">
        <v>1200</v>
      </c>
      <c r="G4" s="0" t="s">
        <v>4</v>
      </c>
    </row>
    <row r="5" customFormat="false" ht="14.25" hidden="false" customHeight="false" outlineLevel="0" collapsed="false">
      <c r="C5" s="0" t="s">
        <v>5</v>
      </c>
      <c r="F5" s="3" t="n">
        <v>150</v>
      </c>
      <c r="G5" s="0" t="s">
        <v>4</v>
      </c>
    </row>
    <row r="6" customFormat="false" ht="14.25" hidden="false" customHeight="false" outlineLevel="0" collapsed="false">
      <c r="C6" s="0" t="s">
        <v>6</v>
      </c>
      <c r="F6" s="3" t="n">
        <v>150</v>
      </c>
      <c r="G6" s="0" t="s">
        <v>4</v>
      </c>
    </row>
    <row r="7" customFormat="false" ht="14.25" hidden="false" customHeight="false" outlineLevel="0" collapsed="false">
      <c r="C7" s="0" t="s">
        <v>7</v>
      </c>
      <c r="F7" s="4" t="n">
        <f aca="false">F4-2*(F5+F6)</f>
        <v>600</v>
      </c>
      <c r="G7" s="0" t="s">
        <v>4</v>
      </c>
    </row>
    <row r="8" customFormat="false" ht="14.25" hidden="false" customHeight="false" outlineLevel="0" collapsed="false">
      <c r="C8" s="0" t="s">
        <v>8</v>
      </c>
      <c r="F8" s="3" t="n">
        <v>300</v>
      </c>
      <c r="G8" s="0" t="s">
        <v>4</v>
      </c>
    </row>
    <row r="9" customFormat="false" ht="14.25" hidden="false" customHeight="false" outlineLevel="0" collapsed="false">
      <c r="C9" s="0" t="s">
        <v>9</v>
      </c>
      <c r="F9" s="3" t="n">
        <v>40</v>
      </c>
      <c r="G9" s="0" t="s">
        <v>4</v>
      </c>
    </row>
    <row r="12" customFormat="false" ht="15.75" hidden="false" customHeight="false" outlineLevel="0" collapsed="false">
      <c r="B12" s="0" t="s">
        <v>10</v>
      </c>
      <c r="C12" s="0" t="s">
        <v>11</v>
      </c>
      <c r="F12" s="3" t="n">
        <v>9.6</v>
      </c>
      <c r="G12" s="0" t="s">
        <v>12</v>
      </c>
    </row>
    <row r="13" customFormat="false" ht="15" hidden="false" customHeight="false" outlineLevel="0" collapsed="false">
      <c r="B13" s="5" t="s">
        <v>13</v>
      </c>
      <c r="C13" s="0" t="s">
        <v>14</v>
      </c>
      <c r="D13" s="6"/>
      <c r="E13" s="6"/>
      <c r="F13" s="7" t="n">
        <v>8.5</v>
      </c>
      <c r="G13" s="5" t="s">
        <v>15</v>
      </c>
    </row>
    <row r="14" customFormat="false" ht="15" hidden="false" customHeight="false" outlineLevel="0" collapsed="false">
      <c r="C14" s="8" t="s">
        <v>16</v>
      </c>
      <c r="D14" s="9"/>
      <c r="E14" s="9"/>
      <c r="F14" s="10" t="n">
        <v>0.7</v>
      </c>
    </row>
    <row r="15" customFormat="false" ht="16.5" hidden="false" customHeight="false" outlineLevel="0" collapsed="false">
      <c r="C15" s="0" t="s">
        <v>17</v>
      </c>
      <c r="F15" s="0" t="n">
        <f aca="false">F12*F14</f>
        <v>6.72</v>
      </c>
      <c r="G15" s="0" t="s">
        <v>12</v>
      </c>
    </row>
    <row r="16" customFormat="false" ht="15" hidden="false" customHeight="false" outlineLevel="0" collapsed="false">
      <c r="B16" s="0" t="s">
        <v>18</v>
      </c>
      <c r="C16" s="11" t="s">
        <v>19</v>
      </c>
      <c r="D16" s="12"/>
      <c r="E16" s="12"/>
      <c r="F16" s="13" t="n">
        <v>0.9</v>
      </c>
    </row>
    <row r="17" customFormat="false" ht="15" hidden="false" customHeight="false" outlineLevel="0" collapsed="false"/>
    <row r="18" customFormat="false" ht="16.5" hidden="false" customHeight="false" outlineLevel="0" collapsed="false">
      <c r="C18" s="14" t="s">
        <v>20</v>
      </c>
      <c r="D18" s="15"/>
      <c r="E18" s="15"/>
      <c r="F18" s="16" t="n">
        <f aca="false">F16*F15</f>
        <v>6.048</v>
      </c>
      <c r="G18" s="17" t="s">
        <v>12</v>
      </c>
    </row>
    <row r="19" customFormat="false" ht="16.5" hidden="false" customHeight="false" outlineLevel="0" collapsed="false">
      <c r="B19" s="0" t="s">
        <v>21</v>
      </c>
      <c r="C19" s="18" t="s">
        <v>20</v>
      </c>
      <c r="D19" s="19"/>
      <c r="E19" s="19"/>
      <c r="F19" s="19" t="n">
        <f aca="false">F13*F14</f>
        <v>5.95</v>
      </c>
      <c r="G19" s="20" t="s">
        <v>22</v>
      </c>
    </row>
    <row r="20" customFormat="false" ht="14.25" hidden="false" customHeight="false" outlineLevel="0" collapsed="false">
      <c r="C20" s="21"/>
      <c r="D20" s="21"/>
      <c r="E20" s="21"/>
      <c r="F20" s="21"/>
      <c r="G20" s="21"/>
    </row>
    <row r="21" customFormat="false" ht="17.25" hidden="false" customHeight="false" outlineLevel="0" collapsed="false">
      <c r="B21" s="22" t="s">
        <v>23</v>
      </c>
      <c r="C21" s="0" t="s">
        <v>24</v>
      </c>
      <c r="F21" s="23" t="n">
        <v>5</v>
      </c>
      <c r="G21" s="0" t="s">
        <v>25</v>
      </c>
      <c r="J21" s="24"/>
    </row>
    <row r="22" customFormat="false" ht="15.75" hidden="false" customHeight="false" outlineLevel="0" collapsed="false">
      <c r="B22" s="22" t="s">
        <v>26</v>
      </c>
      <c r="C22" s="25" t="s">
        <v>27</v>
      </c>
      <c r="D22" s="26"/>
      <c r="E22" s="26"/>
      <c r="F22" s="27" t="n">
        <v>2</v>
      </c>
      <c r="G22" s="28" t="s">
        <v>28</v>
      </c>
    </row>
    <row r="23" customFormat="false" ht="15.75" hidden="false" customHeight="false" outlineLevel="0" collapsed="false">
      <c r="C23" s="29" t="s">
        <v>29</v>
      </c>
      <c r="D23" s="29"/>
      <c r="E23" s="29"/>
      <c r="F23" s="30" t="n">
        <v>24</v>
      </c>
      <c r="G23" s="29" t="s">
        <v>30</v>
      </c>
    </row>
    <row r="24" customFormat="false" ht="14.25" hidden="false" customHeight="false" outlineLevel="0" collapsed="false">
      <c r="C24" s="31" t="s">
        <v>31</v>
      </c>
      <c r="D24" s="31"/>
      <c r="E24" s="31"/>
      <c r="F24" s="32" t="n">
        <f aca="false">F23*F8*F9/1000000</f>
        <v>0.288</v>
      </c>
      <c r="G24" s="31" t="s">
        <v>32</v>
      </c>
    </row>
    <row r="26" customFormat="false" ht="14.25" hidden="false" customHeight="false" outlineLevel="0" collapsed="false">
      <c r="C26" s="0" t="s">
        <v>33</v>
      </c>
      <c r="F26" s="33" t="n">
        <f aca="false">F24*F7*F7/8/1000</f>
        <v>12.96</v>
      </c>
      <c r="G26" s="0" t="s">
        <v>34</v>
      </c>
    </row>
    <row r="27" customFormat="false" ht="14.25" hidden="false" customHeight="false" outlineLevel="0" collapsed="false">
      <c r="C27" s="0" t="s">
        <v>35</v>
      </c>
      <c r="F27" s="33" t="n">
        <f aca="false">F21*F8*F7*F7/8/1000000</f>
        <v>67.5</v>
      </c>
      <c r="G27" s="0" t="s">
        <v>34</v>
      </c>
    </row>
    <row r="28" customFormat="false" ht="14.25" hidden="false" customHeight="false" outlineLevel="0" collapsed="false">
      <c r="C28" s="0" t="s">
        <v>36</v>
      </c>
      <c r="F28" s="33" t="n">
        <f aca="false">F22*F7/4</f>
        <v>300</v>
      </c>
      <c r="G28" s="0" t="s">
        <v>34</v>
      </c>
    </row>
    <row r="29" customFormat="false" ht="15" hidden="false" customHeight="false" outlineLevel="0" collapsed="false"/>
    <row r="30" customFormat="false" ht="16.5" hidden="false" customHeight="false" outlineLevel="0" collapsed="false">
      <c r="C30" s="14" t="s">
        <v>37</v>
      </c>
      <c r="D30" s="15"/>
      <c r="E30" s="15"/>
      <c r="F30" s="16" t="n">
        <f aca="false">(F26+MAX(F27:F28))*6000/F8/F9/F9</f>
        <v>3.912</v>
      </c>
      <c r="G30" s="17" t="s">
        <v>12</v>
      </c>
    </row>
    <row r="31" customFormat="false" ht="15" hidden="false" customHeight="false" outlineLevel="0" collapsed="false">
      <c r="C31" s="34" t="s">
        <v>38</v>
      </c>
      <c r="D31" s="35"/>
      <c r="E31" s="35"/>
      <c r="F31" s="36" t="n">
        <f aca="false">MIN(F18:F19)/F30</f>
        <v>1.52096114519427</v>
      </c>
    </row>
    <row r="32" customFormat="false" ht="15" hidden="false" customHeight="false" outlineLevel="0" collapsed="false">
      <c r="C32" s="8" t="s">
        <v>39</v>
      </c>
      <c r="D32" s="9"/>
      <c r="E32" s="9"/>
      <c r="F32" s="37" t="n">
        <v>1.5</v>
      </c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J33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J15" activeCellId="0" sqref="J15"/>
    </sheetView>
  </sheetViews>
  <sheetFormatPr defaultColWidth="10.6875" defaultRowHeight="14.25" zeroHeight="false" outlineLevelRow="0" outlineLevelCol="0"/>
  <cols>
    <col collapsed="false" customWidth="true" hidden="false" outlineLevel="0" max="1" min="1" style="0" width="2.33"/>
    <col collapsed="false" customWidth="true" hidden="false" outlineLevel="0" max="2" min="2" style="0" width="45.66"/>
    <col collapsed="false" customWidth="true" hidden="false" outlineLevel="0" max="4" min="4" style="0" width="11.45"/>
  </cols>
  <sheetData>
    <row r="2" customFormat="false" ht="21" hidden="false" customHeight="false" outlineLevel="0" collapsed="false">
      <c r="B2" s="1" t="s">
        <v>40</v>
      </c>
      <c r="C2" s="2" t="s">
        <v>1</v>
      </c>
      <c r="F2" s="2" t="s">
        <v>43</v>
      </c>
    </row>
    <row r="4" customFormat="false" ht="14.25" hidden="false" customHeight="false" outlineLevel="0" collapsed="false">
      <c r="C4" s="0" t="s">
        <v>3</v>
      </c>
      <c r="F4" s="3" t="n">
        <v>1300</v>
      </c>
      <c r="G4" s="0" t="s">
        <v>4</v>
      </c>
    </row>
    <row r="5" customFormat="false" ht="14.25" hidden="false" customHeight="false" outlineLevel="0" collapsed="false">
      <c r="C5" s="0" t="s">
        <v>5</v>
      </c>
      <c r="F5" s="3" t="n">
        <v>150</v>
      </c>
      <c r="G5" s="0" t="s">
        <v>4</v>
      </c>
    </row>
    <row r="6" customFormat="false" ht="14.25" hidden="false" customHeight="false" outlineLevel="0" collapsed="false">
      <c r="C6" s="0" t="s">
        <v>6</v>
      </c>
      <c r="F6" s="3" t="n">
        <v>150</v>
      </c>
      <c r="G6" s="0" t="s">
        <v>4</v>
      </c>
    </row>
    <row r="7" customFormat="false" ht="14.25" hidden="false" customHeight="false" outlineLevel="0" collapsed="false">
      <c r="C7" s="0" t="s">
        <v>7</v>
      </c>
      <c r="F7" s="4" t="n">
        <f aca="false">F4-2*(F5+F6)</f>
        <v>700</v>
      </c>
      <c r="G7" s="0" t="s">
        <v>4</v>
      </c>
    </row>
    <row r="8" customFormat="false" ht="14.25" hidden="false" customHeight="false" outlineLevel="0" collapsed="false">
      <c r="C8" s="0" t="s">
        <v>8</v>
      </c>
      <c r="F8" s="3" t="n">
        <v>300</v>
      </c>
      <c r="G8" s="0" t="s">
        <v>4</v>
      </c>
    </row>
    <row r="9" customFormat="false" ht="14.25" hidden="false" customHeight="false" outlineLevel="0" collapsed="false">
      <c r="C9" s="0" t="s">
        <v>9</v>
      </c>
      <c r="F9" s="3" t="n">
        <v>40</v>
      </c>
      <c r="G9" s="0" t="s">
        <v>4</v>
      </c>
    </row>
    <row r="12" customFormat="false" ht="15.75" hidden="false" customHeight="false" outlineLevel="0" collapsed="false">
      <c r="B12" s="0" t="s">
        <v>10</v>
      </c>
      <c r="C12" s="0" t="s">
        <v>11</v>
      </c>
      <c r="F12" s="3" t="n">
        <v>9.6</v>
      </c>
      <c r="G12" s="0" t="s">
        <v>12</v>
      </c>
    </row>
    <row r="13" customFormat="false" ht="15" hidden="false" customHeight="false" outlineLevel="0" collapsed="false">
      <c r="B13" s="5" t="s">
        <v>13</v>
      </c>
      <c r="C13" s="0" t="s">
        <v>14</v>
      </c>
      <c r="D13" s="6"/>
      <c r="E13" s="6"/>
      <c r="F13" s="7" t="n">
        <v>8.5</v>
      </c>
      <c r="G13" s="5" t="s">
        <v>15</v>
      </c>
    </row>
    <row r="14" customFormat="false" ht="15" hidden="false" customHeight="false" outlineLevel="0" collapsed="false">
      <c r="C14" s="8" t="s">
        <v>16</v>
      </c>
      <c r="D14" s="9"/>
      <c r="E14" s="9"/>
      <c r="F14" s="10" t="n">
        <v>0.7</v>
      </c>
    </row>
    <row r="15" customFormat="false" ht="16.5" hidden="false" customHeight="false" outlineLevel="0" collapsed="false">
      <c r="C15" s="0" t="s">
        <v>17</v>
      </c>
      <c r="F15" s="0" t="n">
        <f aca="false">F12*F14</f>
        <v>6.72</v>
      </c>
      <c r="G15" s="0" t="s">
        <v>12</v>
      </c>
    </row>
    <row r="16" customFormat="false" ht="15" hidden="false" customHeight="false" outlineLevel="0" collapsed="false">
      <c r="B16" s="0" t="s">
        <v>18</v>
      </c>
      <c r="C16" s="11" t="s">
        <v>19</v>
      </c>
      <c r="D16" s="12"/>
      <c r="E16" s="12"/>
      <c r="F16" s="13" t="n">
        <v>0.9</v>
      </c>
    </row>
    <row r="17" customFormat="false" ht="15" hidden="false" customHeight="false" outlineLevel="0" collapsed="false"/>
    <row r="18" customFormat="false" ht="16.5" hidden="false" customHeight="false" outlineLevel="0" collapsed="false">
      <c r="C18" s="14" t="s">
        <v>20</v>
      </c>
      <c r="D18" s="15"/>
      <c r="E18" s="15"/>
      <c r="F18" s="16" t="n">
        <f aca="false">F16*F15</f>
        <v>6.048</v>
      </c>
      <c r="G18" s="17" t="s">
        <v>12</v>
      </c>
    </row>
    <row r="19" customFormat="false" ht="16.5" hidden="false" customHeight="false" outlineLevel="0" collapsed="false">
      <c r="B19" s="0" t="s">
        <v>21</v>
      </c>
      <c r="C19" s="18" t="s">
        <v>20</v>
      </c>
      <c r="D19" s="19"/>
      <c r="E19" s="19"/>
      <c r="F19" s="19" t="n">
        <f aca="false">F13*F14</f>
        <v>5.95</v>
      </c>
      <c r="G19" s="20" t="s">
        <v>22</v>
      </c>
    </row>
    <row r="20" customFormat="false" ht="14.25" hidden="false" customHeight="false" outlineLevel="0" collapsed="false">
      <c r="C20" s="21"/>
      <c r="D20" s="21"/>
      <c r="E20" s="21"/>
      <c r="F20" s="21"/>
      <c r="G20" s="21"/>
    </row>
    <row r="21" customFormat="false" ht="17.25" hidden="false" customHeight="false" outlineLevel="0" collapsed="false">
      <c r="B21" s="22" t="s">
        <v>23</v>
      </c>
      <c r="C21" s="0" t="s">
        <v>24</v>
      </c>
      <c r="F21" s="23" t="n">
        <v>5</v>
      </c>
      <c r="G21" s="0" t="s">
        <v>25</v>
      </c>
      <c r="J21" s="24"/>
    </row>
    <row r="22" customFormat="false" ht="15.75" hidden="false" customHeight="false" outlineLevel="0" collapsed="false">
      <c r="B22" s="22" t="s">
        <v>26</v>
      </c>
      <c r="C22" s="25" t="s">
        <v>27</v>
      </c>
      <c r="D22" s="26"/>
      <c r="E22" s="26"/>
      <c r="F22" s="27" t="n">
        <v>2</v>
      </c>
      <c r="G22" s="28" t="s">
        <v>28</v>
      </c>
    </row>
    <row r="23" customFormat="false" ht="15.75" hidden="false" customHeight="false" outlineLevel="0" collapsed="false">
      <c r="C23" s="29" t="s">
        <v>29</v>
      </c>
      <c r="D23" s="29"/>
      <c r="E23" s="29"/>
      <c r="F23" s="30" t="n">
        <v>24</v>
      </c>
      <c r="G23" s="29" t="s">
        <v>30</v>
      </c>
    </row>
    <row r="24" customFormat="false" ht="14.25" hidden="false" customHeight="false" outlineLevel="0" collapsed="false">
      <c r="C24" s="31" t="s">
        <v>31</v>
      </c>
      <c r="D24" s="31"/>
      <c r="E24" s="31"/>
      <c r="F24" s="32" t="n">
        <f aca="false">F23*F8*F9/1000000</f>
        <v>0.288</v>
      </c>
      <c r="G24" s="31" t="s">
        <v>32</v>
      </c>
    </row>
    <row r="26" customFormat="false" ht="14.25" hidden="false" customHeight="false" outlineLevel="0" collapsed="false">
      <c r="C26" s="0" t="s">
        <v>33</v>
      </c>
      <c r="F26" s="33" t="n">
        <f aca="false">F24*F7*F7/8/1000</f>
        <v>17.64</v>
      </c>
      <c r="G26" s="0" t="s">
        <v>34</v>
      </c>
    </row>
    <row r="27" customFormat="false" ht="14.25" hidden="false" customHeight="false" outlineLevel="0" collapsed="false">
      <c r="C27" s="0" t="s">
        <v>35</v>
      </c>
      <c r="F27" s="33" t="n">
        <f aca="false">F21*F8*F7*F7/8/1000000</f>
        <v>91.875</v>
      </c>
      <c r="G27" s="0" t="s">
        <v>34</v>
      </c>
    </row>
    <row r="28" customFormat="false" ht="14.25" hidden="false" customHeight="false" outlineLevel="0" collapsed="false">
      <c r="C28" s="0" t="s">
        <v>36</v>
      </c>
      <c r="F28" s="33" t="n">
        <f aca="false">F22*F7/4</f>
        <v>350</v>
      </c>
      <c r="G28" s="0" t="s">
        <v>34</v>
      </c>
    </row>
    <row r="29" customFormat="false" ht="15" hidden="false" customHeight="false" outlineLevel="0" collapsed="false"/>
    <row r="30" customFormat="false" ht="16.5" hidden="false" customHeight="false" outlineLevel="0" collapsed="false">
      <c r="C30" s="14" t="s">
        <v>37</v>
      </c>
      <c r="D30" s="15"/>
      <c r="E30" s="15"/>
      <c r="F30" s="16" t="n">
        <f aca="false">(F26+MAX(F27:F28))*6000/F8/F9/F9</f>
        <v>4.5955</v>
      </c>
      <c r="G30" s="17" t="s">
        <v>12</v>
      </c>
    </row>
    <row r="31" customFormat="false" ht="15" hidden="false" customHeight="false" outlineLevel="0" collapsed="false">
      <c r="C31" s="34" t="s">
        <v>38</v>
      </c>
      <c r="D31" s="35"/>
      <c r="E31" s="35"/>
      <c r="F31" s="36" t="n">
        <f aca="false">MIN(F18:F19)/F30</f>
        <v>1.29474485910129</v>
      </c>
    </row>
    <row r="32" customFormat="false" ht="15" hidden="false" customHeight="false" outlineLevel="0" collapsed="false">
      <c r="C32" s="8" t="s">
        <v>39</v>
      </c>
      <c r="D32" s="9"/>
      <c r="E32" s="9"/>
      <c r="F32" s="37" t="n">
        <v>1.5</v>
      </c>
    </row>
    <row r="33" customFormat="false" ht="14.25" hidden="false" customHeight="false" outlineLevel="0" collapsed="false">
      <c r="C33" s="38" t="s">
        <v>44</v>
      </c>
      <c r="D33" s="38"/>
      <c r="E33" s="38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M33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F31" activeCellId="0" sqref="F31"/>
    </sheetView>
  </sheetViews>
  <sheetFormatPr defaultColWidth="10.6875" defaultRowHeight="14.25" zeroHeight="false" outlineLevelRow="0" outlineLevelCol="0"/>
  <cols>
    <col collapsed="false" customWidth="true" hidden="false" outlineLevel="0" max="1" min="1" style="0" width="2.33"/>
    <col collapsed="false" customWidth="true" hidden="false" outlineLevel="0" max="2" min="2" style="0" width="45.66"/>
    <col collapsed="false" customWidth="true" hidden="false" outlineLevel="0" max="4" min="4" style="0" width="11.45"/>
    <col collapsed="false" customWidth="true" hidden="false" outlineLevel="0" max="8" min="8" style="0" width="4.44"/>
  </cols>
  <sheetData>
    <row r="2" customFormat="false" ht="21" hidden="false" customHeight="false" outlineLevel="0" collapsed="false">
      <c r="B2" s="1" t="s">
        <v>40</v>
      </c>
      <c r="C2" s="2" t="s">
        <v>1</v>
      </c>
      <c r="F2" s="2" t="s">
        <v>45</v>
      </c>
    </row>
    <row r="4" customFormat="false" ht="14.25" hidden="false" customHeight="false" outlineLevel="0" collapsed="false">
      <c r="C4" s="0" t="s">
        <v>3</v>
      </c>
      <c r="F4" s="3" t="n">
        <v>1400</v>
      </c>
      <c r="G4" s="0" t="s">
        <v>4</v>
      </c>
      <c r="I4" s="0" t="s">
        <v>3</v>
      </c>
      <c r="L4" s="3" t="n">
        <v>1400</v>
      </c>
      <c r="M4" s="0" t="s">
        <v>4</v>
      </c>
    </row>
    <row r="5" customFormat="false" ht="14.25" hidden="false" customHeight="false" outlineLevel="0" collapsed="false">
      <c r="C5" s="0" t="s">
        <v>5</v>
      </c>
      <c r="F5" s="3" t="n">
        <v>150</v>
      </c>
      <c r="G5" s="0" t="s">
        <v>4</v>
      </c>
      <c r="I5" s="0" t="s">
        <v>5</v>
      </c>
      <c r="L5" s="3" t="n">
        <v>150</v>
      </c>
      <c r="M5" s="0" t="s">
        <v>4</v>
      </c>
    </row>
    <row r="6" customFormat="false" ht="14.25" hidden="false" customHeight="false" outlineLevel="0" collapsed="false">
      <c r="C6" s="0" t="s">
        <v>6</v>
      </c>
      <c r="F6" s="3" t="n">
        <v>150</v>
      </c>
      <c r="G6" s="0" t="s">
        <v>4</v>
      </c>
      <c r="I6" s="0" t="s">
        <v>6</v>
      </c>
      <c r="L6" s="3" t="n">
        <v>150</v>
      </c>
      <c r="M6" s="0" t="s">
        <v>4</v>
      </c>
    </row>
    <row r="7" customFormat="false" ht="14.25" hidden="false" customHeight="false" outlineLevel="0" collapsed="false">
      <c r="C7" s="0" t="s">
        <v>7</v>
      </c>
      <c r="F7" s="4" t="n">
        <v>670</v>
      </c>
      <c r="G7" s="0" t="s">
        <v>4</v>
      </c>
      <c r="I7" s="0" t="s">
        <v>7</v>
      </c>
      <c r="L7" s="4" t="n">
        <v>670</v>
      </c>
      <c r="M7" s="0" t="s">
        <v>4</v>
      </c>
    </row>
    <row r="8" customFormat="false" ht="14.25" hidden="false" customHeight="false" outlineLevel="0" collapsed="false">
      <c r="C8" s="0" t="s">
        <v>8</v>
      </c>
      <c r="F8" s="3" t="n">
        <v>300</v>
      </c>
      <c r="G8" s="0" t="s">
        <v>4</v>
      </c>
      <c r="I8" s="0" t="s">
        <v>8</v>
      </c>
      <c r="L8" s="3" t="n">
        <v>300</v>
      </c>
      <c r="M8" s="0" t="s">
        <v>4</v>
      </c>
    </row>
    <row r="9" customFormat="false" ht="14.25" hidden="false" customHeight="false" outlineLevel="0" collapsed="false">
      <c r="C9" s="0" t="s">
        <v>9</v>
      </c>
      <c r="F9" s="3" t="n">
        <v>40</v>
      </c>
      <c r="G9" s="0" t="s">
        <v>4</v>
      </c>
      <c r="I9" s="0" t="s">
        <v>9</v>
      </c>
      <c r="L9" s="3" t="n">
        <v>50</v>
      </c>
      <c r="M9" s="0" t="s">
        <v>4</v>
      </c>
    </row>
    <row r="12" customFormat="false" ht="15.75" hidden="false" customHeight="false" outlineLevel="0" collapsed="false">
      <c r="B12" s="0" t="s">
        <v>10</v>
      </c>
      <c r="C12" s="0" t="s">
        <v>11</v>
      </c>
      <c r="F12" s="3" t="n">
        <v>9.6</v>
      </c>
      <c r="G12" s="0" t="s">
        <v>12</v>
      </c>
      <c r="I12" s="0" t="s">
        <v>11</v>
      </c>
      <c r="L12" s="3" t="n">
        <v>9.6</v>
      </c>
      <c r="M12" s="0" t="s">
        <v>12</v>
      </c>
    </row>
    <row r="13" customFormat="false" ht="15" hidden="false" customHeight="false" outlineLevel="0" collapsed="false">
      <c r="B13" s="5" t="s">
        <v>13</v>
      </c>
      <c r="C13" s="0" t="s">
        <v>14</v>
      </c>
      <c r="D13" s="6"/>
      <c r="E13" s="6"/>
      <c r="F13" s="7" t="n">
        <v>8.5</v>
      </c>
      <c r="G13" s="5" t="s">
        <v>15</v>
      </c>
      <c r="I13" s="0" t="s">
        <v>14</v>
      </c>
      <c r="J13" s="6"/>
      <c r="K13" s="6"/>
      <c r="L13" s="7" t="n">
        <v>8.5</v>
      </c>
      <c r="M13" s="5" t="s">
        <v>15</v>
      </c>
    </row>
    <row r="14" customFormat="false" ht="15" hidden="false" customHeight="false" outlineLevel="0" collapsed="false">
      <c r="C14" s="8" t="s">
        <v>16</v>
      </c>
      <c r="D14" s="9"/>
      <c r="E14" s="9"/>
      <c r="F14" s="10" t="n">
        <v>0.7</v>
      </c>
      <c r="I14" s="8" t="s">
        <v>16</v>
      </c>
      <c r="J14" s="9"/>
      <c r="K14" s="9"/>
      <c r="L14" s="10" t="n">
        <v>0.7</v>
      </c>
    </row>
    <row r="15" customFormat="false" ht="16.5" hidden="false" customHeight="false" outlineLevel="0" collapsed="false">
      <c r="C15" s="0" t="s">
        <v>17</v>
      </c>
      <c r="F15" s="0" t="n">
        <f aca="false">F12*F14</f>
        <v>6.72</v>
      </c>
      <c r="G15" s="0" t="s">
        <v>12</v>
      </c>
      <c r="I15" s="0" t="s">
        <v>17</v>
      </c>
      <c r="L15" s="0" t="n">
        <f aca="false">L12*L14</f>
        <v>6.72</v>
      </c>
      <c r="M15" s="0" t="s">
        <v>12</v>
      </c>
    </row>
    <row r="16" customFormat="false" ht="15" hidden="false" customHeight="false" outlineLevel="0" collapsed="false">
      <c r="B16" s="0" t="s">
        <v>18</v>
      </c>
      <c r="C16" s="11" t="s">
        <v>19</v>
      </c>
      <c r="D16" s="12"/>
      <c r="E16" s="12"/>
      <c r="F16" s="13" t="n">
        <v>0.9</v>
      </c>
      <c r="I16" s="11" t="s">
        <v>19</v>
      </c>
      <c r="J16" s="12"/>
      <c r="K16" s="12"/>
      <c r="L16" s="13" t="n">
        <v>0.9</v>
      </c>
    </row>
    <row r="17" customFormat="false" ht="15" hidden="false" customHeight="false" outlineLevel="0" collapsed="false"/>
    <row r="18" customFormat="false" ht="16.5" hidden="false" customHeight="false" outlineLevel="0" collapsed="false">
      <c r="C18" s="14" t="s">
        <v>20</v>
      </c>
      <c r="D18" s="15"/>
      <c r="E18" s="15"/>
      <c r="F18" s="16" t="n">
        <f aca="false">F16*F15</f>
        <v>6.048</v>
      </c>
      <c r="G18" s="17" t="s">
        <v>12</v>
      </c>
      <c r="I18" s="14" t="s">
        <v>20</v>
      </c>
      <c r="J18" s="15"/>
      <c r="K18" s="15"/>
      <c r="L18" s="16" t="n">
        <f aca="false">L16*L15</f>
        <v>6.048</v>
      </c>
      <c r="M18" s="17" t="s">
        <v>12</v>
      </c>
    </row>
    <row r="19" customFormat="false" ht="16.5" hidden="false" customHeight="false" outlineLevel="0" collapsed="false">
      <c r="B19" s="0" t="s">
        <v>21</v>
      </c>
      <c r="C19" s="18" t="s">
        <v>20</v>
      </c>
      <c r="D19" s="19"/>
      <c r="E19" s="19"/>
      <c r="F19" s="19" t="n">
        <f aca="false">F13*F14</f>
        <v>5.95</v>
      </c>
      <c r="G19" s="20" t="s">
        <v>22</v>
      </c>
      <c r="I19" s="18" t="s">
        <v>20</v>
      </c>
      <c r="J19" s="19"/>
      <c r="K19" s="19"/>
      <c r="L19" s="19" t="n">
        <f aca="false">L13*L14</f>
        <v>5.95</v>
      </c>
      <c r="M19" s="20" t="s">
        <v>22</v>
      </c>
    </row>
    <row r="20" customFormat="false" ht="14.25" hidden="false" customHeight="false" outlineLevel="0" collapsed="false">
      <c r="C20" s="21"/>
      <c r="D20" s="21"/>
      <c r="E20" s="21"/>
      <c r="F20" s="21"/>
      <c r="G20" s="21"/>
      <c r="I20" s="21"/>
      <c r="J20" s="21"/>
      <c r="K20" s="21"/>
      <c r="L20" s="21"/>
      <c r="M20" s="21"/>
    </row>
    <row r="21" customFormat="false" ht="17.25" hidden="false" customHeight="false" outlineLevel="0" collapsed="false">
      <c r="B21" s="22" t="s">
        <v>23</v>
      </c>
      <c r="C21" s="0" t="s">
        <v>24</v>
      </c>
      <c r="F21" s="23" t="n">
        <v>5</v>
      </c>
      <c r="G21" s="0" t="s">
        <v>25</v>
      </c>
      <c r="I21" s="0" t="s">
        <v>24</v>
      </c>
      <c r="L21" s="23" t="n">
        <v>5</v>
      </c>
      <c r="M21" s="0" t="s">
        <v>25</v>
      </c>
    </row>
    <row r="22" customFormat="false" ht="15.75" hidden="false" customHeight="false" outlineLevel="0" collapsed="false">
      <c r="B22" s="22" t="s">
        <v>26</v>
      </c>
      <c r="C22" s="25" t="s">
        <v>27</v>
      </c>
      <c r="D22" s="26"/>
      <c r="E22" s="26"/>
      <c r="F22" s="27" t="n">
        <v>2</v>
      </c>
      <c r="G22" s="28" t="s">
        <v>28</v>
      </c>
      <c r="I22" s="25" t="s">
        <v>27</v>
      </c>
      <c r="J22" s="26"/>
      <c r="K22" s="26"/>
      <c r="L22" s="27" t="n">
        <v>2</v>
      </c>
      <c r="M22" s="28" t="s">
        <v>28</v>
      </c>
    </row>
    <row r="23" customFormat="false" ht="15.75" hidden="false" customHeight="false" outlineLevel="0" collapsed="false">
      <c r="C23" s="29" t="s">
        <v>29</v>
      </c>
      <c r="D23" s="29"/>
      <c r="E23" s="29"/>
      <c r="F23" s="30" t="n">
        <v>24</v>
      </c>
      <c r="G23" s="29" t="s">
        <v>30</v>
      </c>
      <c r="I23" s="29" t="s">
        <v>29</v>
      </c>
      <c r="J23" s="29"/>
      <c r="K23" s="29"/>
      <c r="L23" s="30" t="n">
        <v>24</v>
      </c>
      <c r="M23" s="29" t="s">
        <v>30</v>
      </c>
    </row>
    <row r="24" customFormat="false" ht="14.25" hidden="false" customHeight="false" outlineLevel="0" collapsed="false">
      <c r="C24" s="31" t="s">
        <v>31</v>
      </c>
      <c r="D24" s="31"/>
      <c r="E24" s="31"/>
      <c r="F24" s="32" t="n">
        <f aca="false">F23*F8*F9/1000000</f>
        <v>0.288</v>
      </c>
      <c r="G24" s="31" t="s">
        <v>32</v>
      </c>
      <c r="I24" s="31" t="s">
        <v>31</v>
      </c>
      <c r="J24" s="31"/>
      <c r="K24" s="31"/>
      <c r="L24" s="32" t="n">
        <f aca="false">L23*L8*L9/1000000</f>
        <v>0.36</v>
      </c>
      <c r="M24" s="31" t="s">
        <v>32</v>
      </c>
    </row>
    <row r="26" customFormat="false" ht="14.25" hidden="false" customHeight="false" outlineLevel="0" collapsed="false">
      <c r="C26" s="0" t="s">
        <v>33</v>
      </c>
      <c r="F26" s="33" t="n">
        <f aca="false">F24*F7*F7/8/1000</f>
        <v>16.1604</v>
      </c>
      <c r="G26" s="0" t="s">
        <v>34</v>
      </c>
      <c r="I26" s="0" t="s">
        <v>33</v>
      </c>
      <c r="L26" s="33" t="n">
        <f aca="false">L24*L7*L7/8/1000</f>
        <v>20.2005</v>
      </c>
      <c r="M26" s="0" t="s">
        <v>34</v>
      </c>
    </row>
    <row r="27" customFormat="false" ht="14.25" hidden="false" customHeight="false" outlineLevel="0" collapsed="false">
      <c r="C27" s="0" t="s">
        <v>35</v>
      </c>
      <c r="F27" s="33" t="n">
        <f aca="false">F21*F8*F7*F7/8/1000000</f>
        <v>84.16875</v>
      </c>
      <c r="G27" s="0" t="s">
        <v>34</v>
      </c>
      <c r="I27" s="0" t="s">
        <v>35</v>
      </c>
      <c r="L27" s="33" t="n">
        <f aca="false">L21*L8*L7*L7/8/1000000</f>
        <v>84.16875</v>
      </c>
      <c r="M27" s="0" t="s">
        <v>34</v>
      </c>
    </row>
    <row r="28" customFormat="false" ht="14.25" hidden="false" customHeight="false" outlineLevel="0" collapsed="false">
      <c r="C28" s="0" t="s">
        <v>36</v>
      </c>
      <c r="F28" s="33" t="n">
        <f aca="false">F22*F7/4</f>
        <v>335</v>
      </c>
      <c r="G28" s="0" t="s">
        <v>34</v>
      </c>
      <c r="I28" s="0" t="s">
        <v>36</v>
      </c>
      <c r="L28" s="33" t="n">
        <f aca="false">L22*L7/4</f>
        <v>335</v>
      </c>
      <c r="M28" s="0" t="s">
        <v>34</v>
      </c>
    </row>
    <row r="29" customFormat="false" ht="15" hidden="false" customHeight="false" outlineLevel="0" collapsed="false"/>
    <row r="30" customFormat="false" ht="16.5" hidden="false" customHeight="false" outlineLevel="0" collapsed="false">
      <c r="C30" s="14" t="s">
        <v>37</v>
      </c>
      <c r="D30" s="15"/>
      <c r="E30" s="15"/>
      <c r="F30" s="16" t="n">
        <f aca="false">(F26+MAX(F27:F28))*6000/F8/F9/F9</f>
        <v>4.389505</v>
      </c>
      <c r="G30" s="17" t="s">
        <v>12</v>
      </c>
      <c r="I30" s="14" t="s">
        <v>37</v>
      </c>
      <c r="J30" s="15"/>
      <c r="K30" s="15"/>
      <c r="L30" s="16" t="n">
        <f aca="false">(L26+MAX(L27:L28))*6000/L8/L9/L9</f>
        <v>2.841604</v>
      </c>
      <c r="M30" s="17" t="s">
        <v>12</v>
      </c>
    </row>
    <row r="31" customFormat="false" ht="15" hidden="false" customHeight="false" outlineLevel="0" collapsed="false">
      <c r="C31" s="34" t="s">
        <v>38</v>
      </c>
      <c r="D31" s="35"/>
      <c r="E31" s="35"/>
      <c r="F31" s="36" t="n">
        <f aca="false">MIN(F18:F19)/F30</f>
        <v>1.35550591695419</v>
      </c>
      <c r="I31" s="34" t="s">
        <v>38</v>
      </c>
      <c r="J31" s="35"/>
      <c r="K31" s="35"/>
      <c r="L31" s="36" t="n">
        <f aca="false">MIN(L18:L19)/L30</f>
        <v>2.09388781828854</v>
      </c>
    </row>
    <row r="32" customFormat="false" ht="15" hidden="false" customHeight="false" outlineLevel="0" collapsed="false">
      <c r="C32" s="8" t="s">
        <v>39</v>
      </c>
      <c r="D32" s="9"/>
      <c r="E32" s="9"/>
      <c r="F32" s="37" t="n">
        <v>1.5</v>
      </c>
      <c r="I32" s="8" t="s">
        <v>39</v>
      </c>
      <c r="J32" s="9"/>
      <c r="K32" s="9"/>
      <c r="L32" s="37" t="n">
        <v>1.5</v>
      </c>
    </row>
    <row r="33" customFormat="false" ht="14.25" hidden="false" customHeight="false" outlineLevel="0" collapsed="false">
      <c r="C33" s="38" t="s">
        <v>46</v>
      </c>
      <c r="D33" s="38"/>
      <c r="E33" s="38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2021-03-19T14:40:31Z</dcterms:created>
  <dc:creator>Lothar.Felkel</dc:creator>
  <dc:description/>
  <dc:language>de-DE</dc:language>
  <cp:lastModifiedBy>Lothar.Felkel</cp:lastModifiedBy>
  <dcterms:modified xsi:type="dcterms:W3CDTF">2023-02-09T13:53:45Z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